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kekelly/Mike K Files/Work Files/Marketing/Web-Site/20_11_10 ROI Calculators/"/>
    </mc:Choice>
  </mc:AlternateContent>
  <xr:revisionPtr revIDLastSave="0" documentId="13_ncr:1_{1982AEB4-343A-D54E-8E08-CA368A589358}" xr6:coauthVersionLast="45" xr6:coauthVersionMax="45" xr10:uidLastSave="{00000000-0000-0000-0000-000000000000}"/>
  <bookViews>
    <workbookView xWindow="0" yWindow="460" windowWidth="40960" windowHeight="22660" xr2:uid="{616755F0-5888-9D4B-A78D-B9C62352A6D5}"/>
  </bookViews>
  <sheets>
    <sheet name="WB V's UV Costing Model" sheetId="1" r:id="rId1"/>
  </sheets>
  <externalReferences>
    <externalReference r:id="rId2"/>
    <externalReference r:id="rId3"/>
  </externalReferences>
  <definedNames>
    <definedName name="_xlnm.Print_Area" localSheetId="0">'WB V''s UV Costing Model'!$A$1:$E$44</definedName>
    <definedName name="Priority" localSheetId="0">[1]Sheet1!#REF!</definedName>
    <definedName name="Priority">[1]Sheet1!#REF!</definedName>
    <definedName name="Status" localSheetId="0">[2]!Table1[Status]</definedName>
    <definedName name="Status">[2]!Table1[Status]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1" l="1"/>
  <c r="C20" i="1"/>
  <c r="C19" i="1"/>
  <c r="C22" i="1" l="1"/>
  <c r="C15" i="1" l="1"/>
  <c r="D23" i="1" l="1"/>
  <c r="D21" i="1"/>
  <c r="C23" i="1"/>
  <c r="C14" i="1"/>
  <c r="D24" i="1" s="1"/>
  <c r="D25" i="1" l="1"/>
  <c r="D26" i="1" s="1"/>
  <c r="D27" i="1" s="1"/>
  <c r="D28" i="1" s="1"/>
  <c r="C21" i="1"/>
  <c r="C24" i="1"/>
  <c r="C25" i="1" s="1"/>
  <c r="C26" i="1" s="1"/>
  <c r="C27" i="1" l="1"/>
  <c r="C28" i="1" s="1"/>
</calcChain>
</file>

<file path=xl/sharedStrings.xml><?xml version="1.0" encoding="utf-8"?>
<sst xmlns="http://schemas.openxmlformats.org/spreadsheetml/2006/main" count="54" uniqueCount="48">
  <si>
    <t>Entered Data</t>
  </si>
  <si>
    <t>Measurement</t>
  </si>
  <si>
    <t>Enter in Outside Diameter of Tube:</t>
  </si>
  <si>
    <t>Inches Diameter</t>
  </si>
  <si>
    <t>Target Coating Thickness:</t>
  </si>
  <si>
    <t>Mils Thick</t>
  </si>
  <si>
    <t>Cost of Water-Based / Gallon:</t>
  </si>
  <si>
    <t>Dollars</t>
  </si>
  <si>
    <t>Percent Solids of Water-Based</t>
  </si>
  <si>
    <t>Percentage</t>
  </si>
  <si>
    <t>Cost of UV Coating / Gallon:</t>
  </si>
  <si>
    <t>FUNCTIONAL PIPE COATING MODEL</t>
  </si>
  <si>
    <t xml:space="preserve">Linear Foot Comparison:  </t>
  </si>
  <si>
    <t xml:space="preserve">Inches Diameter </t>
  </si>
  <si>
    <t>Target Coating Thickness</t>
  </si>
  <si>
    <t>Description</t>
  </si>
  <si>
    <t>UV</t>
  </si>
  <si>
    <t>Coating cost per gallon</t>
  </si>
  <si>
    <t>Percent Solids</t>
  </si>
  <si>
    <t>Coverage at 1 mil - Square Feet</t>
  </si>
  <si>
    <t>Coverage at 1 mil - Square Inches</t>
  </si>
  <si>
    <t>Diameter of Pipe (inches)</t>
  </si>
  <si>
    <t>Linear inches per gallon</t>
  </si>
  <si>
    <t>Linear feet per gallon @ 1 mils thick</t>
  </si>
  <si>
    <r>
      <t xml:space="preserve">Linear feet per gallon @ </t>
    </r>
    <r>
      <rPr>
        <sz val="11"/>
        <color theme="1"/>
        <rFont val="Calibri (Body)_x0000_"/>
      </rPr>
      <t>specified coating thickness</t>
    </r>
  </si>
  <si>
    <t>Cost per linear foot coated specificed inch diameter pipe</t>
  </si>
  <si>
    <t xml:space="preserve"> </t>
  </si>
  <si>
    <t>Additional Benefits</t>
  </si>
  <si>
    <t>Dollars Savings</t>
  </si>
  <si>
    <t>No VOC's - Minimal Reporting</t>
  </si>
  <si>
    <t>No HAP's - Minimal Reporting</t>
  </si>
  <si>
    <t>No Solvent adders</t>
  </si>
  <si>
    <t>Much better ASTM-B117 Salt Performance</t>
  </si>
  <si>
    <t>Significant floor space savings - Square Foot</t>
  </si>
  <si>
    <t xml:space="preserve">Minimal clean up activities </t>
  </si>
  <si>
    <t>Oven Cost Savings - Utilities Savings</t>
  </si>
  <si>
    <t>On-Site Inventory 68% less</t>
  </si>
  <si>
    <t>Less internal handling costs</t>
  </si>
  <si>
    <t>Less transportation costs</t>
  </si>
  <si>
    <t>Humidity issues</t>
  </si>
  <si>
    <t>Please enter the following information:</t>
  </si>
  <si>
    <t>DIRECTIONS FOR USE</t>
  </si>
  <si>
    <t>OTHER COST SAVINGS TO CONSIDER</t>
  </si>
  <si>
    <t>WATER-BASED V'S UV COATINGS - PIPE &amp; TUBE</t>
  </si>
  <si>
    <t>Water-based</t>
  </si>
  <si>
    <t>Percent Water</t>
  </si>
  <si>
    <t>Comments</t>
  </si>
  <si>
    <r>
      <t xml:space="preserve">Michael Kelly                                                                                     Allied PhotoChemical, Inc. </t>
    </r>
    <r>
      <rPr>
        <sz val="12"/>
        <color theme="1"/>
        <rFont val="Calibri (Body)"/>
      </rPr>
      <t xml:space="preserve">mkelly@alliedphotochemical.com            </t>
    </r>
    <r>
      <rPr>
        <u/>
        <sz val="12"/>
        <color theme="1"/>
        <rFont val="Calibri (Body)"/>
      </rPr>
      <t xml:space="preserve">    </t>
    </r>
    <r>
      <rPr>
        <sz val="12"/>
        <color theme="1"/>
        <rFont val="Calibri"/>
        <family val="2"/>
        <scheme val="minor"/>
      </rPr>
      <t xml:space="preserve"> Mobile:  248-515-9240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</si>
</sst>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.0000_);_(&quot;$&quot;* \(#,##0.0000\);_(&quot;$&quot;* &quot;-&quot;??_);_(@_)"/>
    <numFmt numFmtId="166" formatCode="_(&quot;$&quot;* #,##0.00000_);_(&quot;$&quot;* \(#,##0.00000\);_(&quot;$&quot;* &quot;-&quot;??_);_(@_)"/>
    <numFmt numFmtId="167" formatCode="0.0"/>
    <numFmt numFmtId="168" formatCode="_(&quot;$&quot;* #,##0_);_(&quot;$&quot;* \(#,##0\);_(&quot;$&quot;* &quot;-&quot;??_);_(@_)"/>
  </numFmts>
  <fonts count="1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 (Body)_x0000_"/>
    </font>
    <font>
      <b/>
      <sz val="20"/>
      <color theme="1"/>
      <name val="Calibri"/>
      <family val="2"/>
      <scheme val="minor"/>
    </font>
    <font>
      <sz val="12"/>
      <color theme="1"/>
      <name val="Calibri (Body)"/>
    </font>
    <font>
      <u/>
      <sz val="12"/>
      <color theme="1"/>
      <name val="Calibri (Body)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AFFD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8FF9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AD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FFFF"/>
        <bgColor indexed="64"/>
      </patternFill>
    </fill>
    <fill>
      <patternFill patternType="solid">
        <fgColor rgb="FFFFD7FF"/>
        <bgColor indexed="64"/>
      </patternFill>
    </fill>
    <fill>
      <patternFill patternType="solid">
        <fgColor rgb="FFFF91F3"/>
        <bgColor indexed="64"/>
      </patternFill>
    </fill>
    <fill>
      <patternFill patternType="solid">
        <fgColor rgb="FF00FF6A"/>
        <bgColor indexed="64"/>
      </patternFill>
    </fill>
    <fill>
      <patternFill patternType="solid">
        <fgColor rgb="FF47FFA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6">
    <xf numFmtId="0" fontId="0" fillId="0" borderId="0" xfId="0"/>
    <xf numFmtId="0" fontId="0" fillId="0" borderId="5" xfId="0" applyBorder="1" applyAlignment="1">
      <alignment vertical="center"/>
    </xf>
    <xf numFmtId="0" fontId="0" fillId="0" borderId="0" xfId="0" applyAlignment="1">
      <alignment vertical="center"/>
    </xf>
    <xf numFmtId="167" fontId="4" fillId="3" borderId="10" xfId="0" applyNumberFormat="1" applyFont="1" applyFill="1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4" fillId="4" borderId="12" xfId="0" applyFont="1" applyFill="1" applyBorder="1" applyAlignment="1">
      <alignment vertical="center"/>
    </xf>
    <xf numFmtId="0" fontId="0" fillId="0" borderId="13" xfId="0" applyBorder="1" applyAlignment="1">
      <alignment horizontal="center" vertical="center"/>
    </xf>
    <xf numFmtId="44" fontId="4" fillId="5" borderId="12" xfId="2" applyFont="1" applyFill="1" applyBorder="1" applyAlignment="1">
      <alignment vertical="center"/>
    </xf>
    <xf numFmtId="9" fontId="4" fillId="6" borderId="12" xfId="3" applyNumberFormat="1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4" fillId="16" borderId="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4" fillId="5" borderId="4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5" fillId="9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10" borderId="4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9" fontId="0" fillId="6" borderId="7" xfId="3" applyFont="1" applyFill="1" applyBorder="1" applyAlignment="1">
      <alignment vertical="center"/>
    </xf>
    <xf numFmtId="9" fontId="0" fillId="12" borderId="7" xfId="3" applyFont="1" applyFill="1" applyBorder="1" applyAlignment="1">
      <alignment vertical="center"/>
    </xf>
    <xf numFmtId="9" fontId="0" fillId="13" borderId="6" xfId="3" applyFont="1" applyFill="1" applyBorder="1" applyAlignment="1">
      <alignment vertical="center"/>
    </xf>
    <xf numFmtId="9" fontId="0" fillId="12" borderId="6" xfId="3" applyFont="1" applyFill="1" applyBorder="1" applyAlignment="1">
      <alignment vertical="center"/>
    </xf>
    <xf numFmtId="164" fontId="0" fillId="13" borderId="6" xfId="1" applyNumberFormat="1" applyFont="1" applyFill="1" applyBorder="1" applyAlignment="1">
      <alignment vertical="center"/>
    </xf>
    <xf numFmtId="164" fontId="0" fillId="12" borderId="6" xfId="1" applyNumberFormat="1" applyFont="1" applyFill="1" applyBorder="1" applyAlignment="1">
      <alignment vertical="center"/>
    </xf>
    <xf numFmtId="43" fontId="0" fillId="13" borderId="6" xfId="1" applyNumberFormat="1" applyFont="1" applyFill="1" applyBorder="1" applyAlignment="1">
      <alignment vertical="center"/>
    </xf>
    <xf numFmtId="43" fontId="0" fillId="12" borderId="6" xfId="1" applyNumberFormat="1" applyFont="1" applyFill="1" applyBorder="1" applyAlignment="1">
      <alignment vertical="center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165" fontId="4" fillId="13" borderId="8" xfId="2" applyNumberFormat="1" applyFont="1" applyFill="1" applyBorder="1" applyAlignment="1">
      <alignment vertical="center"/>
    </xf>
    <xf numFmtId="166" fontId="0" fillId="0" borderId="0" xfId="2" applyNumberFormat="1" applyFont="1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Border="1" applyAlignment="1">
      <alignment vertical="center"/>
    </xf>
    <xf numFmtId="44" fontId="4" fillId="5" borderId="4" xfId="2" applyFont="1" applyFill="1" applyBorder="1" applyAlignment="1">
      <alignment vertical="center"/>
    </xf>
    <xf numFmtId="49" fontId="0" fillId="0" borderId="0" xfId="0" applyNumberFormat="1" applyAlignment="1">
      <alignment horizontal="left" vertical="center"/>
    </xf>
    <xf numFmtId="168" fontId="0" fillId="0" borderId="0" xfId="2" applyNumberFormat="1" applyFont="1" applyBorder="1" applyAlignment="1">
      <alignment vertical="center"/>
    </xf>
    <xf numFmtId="0" fontId="4" fillId="17" borderId="9" xfId="0" applyFont="1" applyFill="1" applyBorder="1" applyAlignment="1">
      <alignment horizontal="center" vertical="center"/>
    </xf>
    <xf numFmtId="44" fontId="4" fillId="14" borderId="4" xfId="2" applyFont="1" applyFill="1" applyBorder="1" applyAlignment="1">
      <alignment vertical="center"/>
    </xf>
    <xf numFmtId="44" fontId="4" fillId="14" borderId="14" xfId="2" applyFont="1" applyFill="1" applyBorder="1" applyAlignment="1">
      <alignment vertical="center"/>
    </xf>
    <xf numFmtId="165" fontId="4" fillId="18" borderId="8" xfId="2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167" fontId="4" fillId="8" borderId="10" xfId="0" applyNumberFormat="1" applyFont="1" applyFill="1" applyBorder="1" applyAlignment="1">
      <alignment vertical="center"/>
    </xf>
    <xf numFmtId="0" fontId="0" fillId="2" borderId="11" xfId="0" applyFont="1" applyFill="1" applyBorder="1" applyAlignment="1">
      <alignment vertical="center"/>
    </xf>
    <xf numFmtId="0" fontId="4" fillId="4" borderId="14" xfId="0" applyFont="1" applyFill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49" fontId="0" fillId="0" borderId="17" xfId="0" applyNumberFormat="1" applyBorder="1" applyAlignment="1">
      <alignment horizontal="left"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3" fillId="17" borderId="1" xfId="0" applyFont="1" applyFill="1" applyBorder="1" applyAlignment="1">
      <alignment horizontal="center" vertical="center" wrapText="1"/>
    </xf>
    <xf numFmtId="0" fontId="3" fillId="17" borderId="2" xfId="0" applyFont="1" applyFill="1" applyBorder="1" applyAlignment="1">
      <alignment horizontal="center" vertical="center" wrapText="1"/>
    </xf>
    <xf numFmtId="0" fontId="3" fillId="17" borderId="3" xfId="0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 wrapText="1"/>
    </xf>
    <xf numFmtId="0" fontId="3" fillId="14" borderId="3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49" fontId="4" fillId="5" borderId="16" xfId="0" applyNumberFormat="1" applyFont="1" applyFill="1" applyBorder="1" applyAlignment="1">
      <alignment horizontal="center" vertical="center"/>
    </xf>
    <xf numFmtId="49" fontId="4" fillId="5" borderId="20" xfId="0" applyNumberFormat="1" applyFont="1" applyFill="1" applyBorder="1" applyAlignment="1">
      <alignment horizontal="center" vertical="center"/>
    </xf>
    <xf numFmtId="49" fontId="0" fillId="0" borderId="10" xfId="0" applyNumberFormat="1" applyBorder="1" applyAlignment="1">
      <alignment horizontal="left" vertical="center"/>
    </xf>
    <xf numFmtId="49" fontId="0" fillId="0" borderId="11" xfId="0" applyNumberFormat="1" applyBorder="1" applyAlignment="1">
      <alignment horizontal="left" vertical="center"/>
    </xf>
    <xf numFmtId="49" fontId="0" fillId="0" borderId="12" xfId="0" applyNumberFormat="1" applyBorder="1" applyAlignment="1">
      <alignment horizontal="left" vertical="center"/>
    </xf>
    <xf numFmtId="49" fontId="0" fillId="0" borderId="13" xfId="0" applyNumberFormat="1" applyBorder="1" applyAlignment="1">
      <alignment horizontal="left" vertical="center"/>
    </xf>
    <xf numFmtId="49" fontId="0" fillId="0" borderId="14" xfId="0" applyNumberFormat="1" applyBorder="1" applyAlignment="1">
      <alignment horizontal="left" vertical="center"/>
    </xf>
    <xf numFmtId="49" fontId="0" fillId="0" borderId="15" xfId="0" applyNumberForma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47FFA1"/>
      <color rgb="FFA7FFFF"/>
      <color rgb="FF00FF75"/>
      <color rgb="FF00FF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7938</xdr:rowOff>
    </xdr:from>
    <xdr:to>
      <xdr:col>0</xdr:col>
      <xdr:colOff>3381375</xdr:colOff>
      <xdr:row>1</xdr:row>
      <xdr:rowOff>851027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2A5B21-4B23-6B4D-944D-DD5EBB159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6238"/>
          <a:ext cx="3381375" cy="8430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elly/Documents/Work%20Files/Financials/2019/2018%20Revenue%20Projectio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elly/Documents/Work%20Files/Action%20Items/18_11_16%20Allied%20Action%20Ite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8 Revenue Projections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ied Sales Open Items"/>
      <sheetName val="45_90_150 Day Plans"/>
      <sheetName val="Allied Pipe &amp; Tube Review"/>
      <sheetName val="Cosmetics"/>
      <sheetName val="Competitive Pricing"/>
      <sheetName val="WB V's UV Costing Model"/>
      <sheetName val="WB V's UV"/>
      <sheetName val="Press_Customer Leads &amp; USAGE"/>
      <sheetName val="UV Tech V's Solvent Coatngs"/>
      <sheetName val="Powder Specs"/>
      <sheetName val="Meeting Notes"/>
      <sheetName val="Customer Q&amp;A"/>
      <sheetName val="Large Pipe &amp; Tube Customers"/>
      <sheetName val="Pipe &amp; Tube Customers"/>
      <sheetName val="Composite &amp; Metal Tank Cust."/>
      <sheetName val="Metal Doors  etc."/>
      <sheetName val="Saw blades"/>
      <sheetName val="2018 AMM Event"/>
      <sheetName val="2017 AMM Event"/>
      <sheetName val="2016 AMM Event"/>
      <sheetName val="18_03_13 Dan Sweetwood Allied C"/>
      <sheetName val="VAL Customer List"/>
      <sheetName val="Menu"/>
      <sheetName val="18_11_16 Allied Action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B051F-19D9-E94F-A23E-078FDB250B77}">
  <sheetPr>
    <pageSetUpPr fitToPage="1"/>
  </sheetPr>
  <dimension ref="A1:H44"/>
  <sheetViews>
    <sheetView tabSelected="1" zoomScale="160" zoomScaleNormal="160" workbookViewId="0">
      <selection activeCell="A2" sqref="A2:E2"/>
    </sheetView>
  </sheetViews>
  <sheetFormatPr baseColWidth="10" defaultRowHeight="15"/>
  <cols>
    <col min="1" max="1" width="44.6640625" style="2" customWidth="1"/>
    <col min="2" max="2" width="1.1640625" style="2" customWidth="1"/>
    <col min="3" max="5" width="18.33203125" style="2" customWidth="1"/>
    <col min="6" max="6" width="1.1640625" style="2" customWidth="1"/>
    <col min="7" max="7" width="57.33203125" style="2" customWidth="1"/>
    <col min="8" max="8" width="19" style="2" customWidth="1"/>
    <col min="9" max="16384" width="10.83203125" style="2"/>
  </cols>
  <sheetData>
    <row r="1" spans="1:8" ht="29" customHeight="1" thickBot="1">
      <c r="A1" s="57" t="s">
        <v>43</v>
      </c>
      <c r="B1" s="58"/>
      <c r="C1" s="58"/>
      <c r="D1" s="58"/>
      <c r="E1" s="59"/>
    </row>
    <row r="2" spans="1:8" ht="74" customHeight="1" thickBot="1">
      <c r="A2" s="74"/>
      <c r="B2" s="74"/>
      <c r="C2" s="74"/>
      <c r="D2" s="75" t="s">
        <v>47</v>
      </c>
      <c r="E2" s="75"/>
    </row>
    <row r="3" spans="1:8" ht="20" customHeight="1" thickBot="1">
      <c r="A3" s="60" t="s">
        <v>41</v>
      </c>
      <c r="B3" s="61"/>
      <c r="C3" s="61"/>
      <c r="D3" s="61"/>
      <c r="E3" s="62"/>
    </row>
    <row r="4" spans="1:8" s="14" customFormat="1" ht="7" customHeight="1" thickBot="1">
      <c r="A4" s="13"/>
      <c r="B4" s="13"/>
      <c r="C4" s="13"/>
      <c r="D4" s="13"/>
    </row>
    <row r="5" spans="1:8" ht="17" customHeight="1" thickBot="1">
      <c r="A5" s="49" t="s">
        <v>40</v>
      </c>
      <c r="B5" s="47"/>
      <c r="C5" s="48" t="s">
        <v>0</v>
      </c>
      <c r="D5" s="48" t="s">
        <v>1</v>
      </c>
    </row>
    <row r="6" spans="1:8" ht="17" customHeight="1">
      <c r="A6" s="34" t="s">
        <v>2</v>
      </c>
      <c r="C6" s="3">
        <v>2</v>
      </c>
      <c r="D6" s="4" t="s">
        <v>3</v>
      </c>
    </row>
    <row r="7" spans="1:8" ht="17" customHeight="1">
      <c r="A7" s="5" t="s">
        <v>4</v>
      </c>
      <c r="C7" s="6">
        <v>0.3</v>
      </c>
      <c r="D7" s="7" t="s">
        <v>5</v>
      </c>
    </row>
    <row r="8" spans="1:8" ht="17" customHeight="1">
      <c r="A8" s="5" t="s">
        <v>6</v>
      </c>
      <c r="C8" s="8">
        <v>16.5</v>
      </c>
      <c r="D8" s="7" t="s">
        <v>7</v>
      </c>
    </row>
    <row r="9" spans="1:8" ht="17" customHeight="1">
      <c r="A9" s="5" t="s">
        <v>8</v>
      </c>
      <c r="C9" s="9">
        <v>0.3</v>
      </c>
      <c r="D9" s="7" t="s">
        <v>9</v>
      </c>
    </row>
    <row r="10" spans="1:8" ht="17" customHeight="1" thickBot="1">
      <c r="A10" s="10" t="s">
        <v>10</v>
      </c>
      <c r="C10" s="41">
        <v>52</v>
      </c>
      <c r="D10" s="11" t="s">
        <v>7</v>
      </c>
    </row>
    <row r="11" spans="1:8" ht="7" customHeight="1" thickBot="1"/>
    <row r="12" spans="1:8" ht="20" customHeight="1" thickBot="1">
      <c r="A12" s="63" t="s">
        <v>11</v>
      </c>
      <c r="B12" s="64"/>
      <c r="C12" s="64"/>
      <c r="D12" s="64"/>
      <c r="E12" s="65"/>
    </row>
    <row r="13" spans="1:8" ht="7" customHeight="1" thickBot="1"/>
    <row r="14" spans="1:8" ht="18" customHeight="1" thickBot="1">
      <c r="A14" s="15" t="s">
        <v>12</v>
      </c>
      <c r="B14" s="43"/>
      <c r="C14" s="44">
        <f>+C6</f>
        <v>2</v>
      </c>
      <c r="D14" s="45" t="s">
        <v>13</v>
      </c>
    </row>
    <row r="15" spans="1:8" ht="18" customHeight="1" thickBot="1">
      <c r="A15" s="16" t="s">
        <v>14</v>
      </c>
      <c r="C15" s="46">
        <f>+C7</f>
        <v>0.3</v>
      </c>
      <c r="D15" s="17" t="s">
        <v>5</v>
      </c>
    </row>
    <row r="16" spans="1:8" ht="7" customHeight="1" thickBot="1">
      <c r="G16" s="35"/>
      <c r="H16" s="35"/>
    </row>
    <row r="17" spans="1:8" ht="18" customHeight="1" thickBot="1">
      <c r="A17" s="18" t="s">
        <v>15</v>
      </c>
      <c r="B17" s="19"/>
      <c r="C17" s="20" t="s">
        <v>44</v>
      </c>
      <c r="D17" s="21" t="s">
        <v>16</v>
      </c>
      <c r="G17" s="35"/>
      <c r="H17" s="35"/>
    </row>
    <row r="18" spans="1:8" ht="7" customHeight="1" thickBot="1"/>
    <row r="19" spans="1:8" ht="18" customHeight="1" thickBot="1">
      <c r="A19" s="1" t="s">
        <v>17</v>
      </c>
      <c r="C19" s="36">
        <f>+C8</f>
        <v>16.5</v>
      </c>
      <c r="D19" s="40">
        <f>+C10</f>
        <v>52</v>
      </c>
    </row>
    <row r="20" spans="1:8" ht="18" customHeight="1">
      <c r="A20" s="5" t="s">
        <v>18</v>
      </c>
      <c r="C20" s="22">
        <f>+C9</f>
        <v>0.3</v>
      </c>
      <c r="D20" s="23">
        <v>1</v>
      </c>
    </row>
    <row r="21" spans="1:8" ht="18" customHeight="1">
      <c r="A21" s="5" t="s">
        <v>45</v>
      </c>
      <c r="C21" s="24">
        <f>+(-C20+100%)</f>
        <v>0.7</v>
      </c>
      <c r="D21" s="25">
        <f>+D20-100%</f>
        <v>0</v>
      </c>
    </row>
    <row r="22" spans="1:8" ht="18" customHeight="1">
      <c r="A22" s="5" t="s">
        <v>19</v>
      </c>
      <c r="C22" s="26">
        <f>1604*C20</f>
        <v>481.2</v>
      </c>
      <c r="D22" s="27">
        <v>1604</v>
      </c>
    </row>
    <row r="23" spans="1:8" ht="18" customHeight="1">
      <c r="A23" s="5" t="s">
        <v>20</v>
      </c>
      <c r="C23" s="26">
        <f>+C22*144</f>
        <v>69292.800000000003</v>
      </c>
      <c r="D23" s="27">
        <f>+D22*144</f>
        <v>230976</v>
      </c>
    </row>
    <row r="24" spans="1:8" ht="18" customHeight="1">
      <c r="A24" s="5" t="s">
        <v>21</v>
      </c>
      <c r="C24" s="28">
        <f>+C14*3.14159</f>
        <v>6.2831799999999998</v>
      </c>
      <c r="D24" s="29">
        <f>+C14*3.14159</f>
        <v>6.2831799999999998</v>
      </c>
    </row>
    <row r="25" spans="1:8" ht="18" customHeight="1">
      <c r="A25" s="30" t="s">
        <v>22</v>
      </c>
      <c r="C25" s="26">
        <f>+C23/C24</f>
        <v>11028.300955885397</v>
      </c>
      <c r="D25" s="27">
        <f>+D23/D24</f>
        <v>36761.003186284652</v>
      </c>
    </row>
    <row r="26" spans="1:8" ht="18" customHeight="1">
      <c r="A26" s="30" t="s">
        <v>23</v>
      </c>
      <c r="C26" s="26">
        <f>+C25/12</f>
        <v>919.02507965711641</v>
      </c>
      <c r="D26" s="27">
        <f>+D25/12</f>
        <v>3063.4169321903878</v>
      </c>
    </row>
    <row r="27" spans="1:8" ht="18" customHeight="1">
      <c r="A27" s="30" t="s">
        <v>24</v>
      </c>
      <c r="C27" s="26">
        <f>+C26/C15</f>
        <v>3063.4169321903883</v>
      </c>
      <c r="D27" s="27">
        <f>+D26/C15</f>
        <v>10211.38977396796</v>
      </c>
    </row>
    <row r="28" spans="1:8" ht="18" customHeight="1" thickBot="1">
      <c r="A28" s="31" t="s">
        <v>25</v>
      </c>
      <c r="C28" s="32">
        <f>+C19/C27</f>
        <v>5.3861424563591016E-3</v>
      </c>
      <c r="D28" s="42">
        <f>+D19/D27</f>
        <v>5.0923528678304235E-3</v>
      </c>
      <c r="F28" s="33" t="s">
        <v>26</v>
      </c>
      <c r="G28" s="2" t="s">
        <v>26</v>
      </c>
    </row>
    <row r="29" spans="1:8" ht="7" customHeight="1" thickBot="1">
      <c r="F29" s="2" t="s">
        <v>26</v>
      </c>
    </row>
    <row r="30" spans="1:8" s="50" customFormat="1" ht="20" customHeight="1" thickBot="1">
      <c r="A30" s="54" t="s">
        <v>42</v>
      </c>
      <c r="B30" s="55"/>
      <c r="C30" s="55"/>
      <c r="D30" s="55"/>
      <c r="E30" s="56"/>
    </row>
    <row r="31" spans="1:8" ht="7" customHeight="1" thickBot="1">
      <c r="C31" s="37" t="s">
        <v>26</v>
      </c>
      <c r="D31" s="37"/>
    </row>
    <row r="32" spans="1:8" ht="16" thickBot="1">
      <c r="A32" s="39" t="s">
        <v>27</v>
      </c>
      <c r="B32" s="35"/>
      <c r="C32" s="12" t="s">
        <v>28</v>
      </c>
      <c r="D32" s="66" t="s">
        <v>46</v>
      </c>
      <c r="E32" s="67"/>
    </row>
    <row r="33" spans="1:5" ht="18" customHeight="1">
      <c r="A33" s="1" t="s">
        <v>29</v>
      </c>
      <c r="B33" s="38"/>
      <c r="C33" s="51" t="s">
        <v>26</v>
      </c>
      <c r="D33" s="68"/>
      <c r="E33" s="69"/>
    </row>
    <row r="34" spans="1:5" ht="18" customHeight="1">
      <c r="A34" s="5" t="s">
        <v>30</v>
      </c>
      <c r="B34" s="38"/>
      <c r="C34" s="52"/>
      <c r="D34" s="70"/>
      <c r="E34" s="71"/>
    </row>
    <row r="35" spans="1:5" ht="18" customHeight="1">
      <c r="A35" s="5" t="s">
        <v>31</v>
      </c>
      <c r="B35" s="38"/>
      <c r="C35" s="52"/>
      <c r="D35" s="70"/>
      <c r="E35" s="71"/>
    </row>
    <row r="36" spans="1:5" ht="18" customHeight="1">
      <c r="A36" s="5" t="s">
        <v>32</v>
      </c>
      <c r="B36" s="38"/>
      <c r="C36" s="52"/>
      <c r="D36" s="70"/>
      <c r="E36" s="71"/>
    </row>
    <row r="37" spans="1:5" ht="18" customHeight="1">
      <c r="A37" s="5" t="s">
        <v>33</v>
      </c>
      <c r="B37" s="38"/>
      <c r="C37" s="52"/>
      <c r="D37" s="70"/>
      <c r="E37" s="71"/>
    </row>
    <row r="38" spans="1:5" ht="18" customHeight="1">
      <c r="A38" s="5" t="s">
        <v>34</v>
      </c>
      <c r="B38" s="38"/>
      <c r="C38" s="52"/>
      <c r="D38" s="70"/>
      <c r="E38" s="71"/>
    </row>
    <row r="39" spans="1:5" ht="18" customHeight="1">
      <c r="A39" s="5" t="s">
        <v>35</v>
      </c>
      <c r="B39" s="38"/>
      <c r="C39" s="52"/>
      <c r="D39" s="70"/>
      <c r="E39" s="71"/>
    </row>
    <row r="40" spans="1:5" ht="18" customHeight="1">
      <c r="A40" s="5" t="s">
        <v>36</v>
      </c>
      <c r="B40" s="38"/>
      <c r="C40" s="52"/>
      <c r="D40" s="70"/>
      <c r="E40" s="71"/>
    </row>
    <row r="41" spans="1:5" ht="18" customHeight="1">
      <c r="A41" s="5" t="s">
        <v>37</v>
      </c>
      <c r="B41" s="38"/>
      <c r="C41" s="52"/>
      <c r="D41" s="70"/>
      <c r="E41" s="71"/>
    </row>
    <row r="42" spans="1:5" ht="18" customHeight="1">
      <c r="A42" s="5" t="s">
        <v>38</v>
      </c>
      <c r="B42" s="38"/>
      <c r="C42" s="52"/>
      <c r="D42" s="70"/>
      <c r="E42" s="71"/>
    </row>
    <row r="43" spans="1:5" ht="18" customHeight="1">
      <c r="A43" s="5" t="s">
        <v>39</v>
      </c>
      <c r="B43" s="38"/>
      <c r="C43" s="52"/>
      <c r="D43" s="70"/>
      <c r="E43" s="71"/>
    </row>
    <row r="44" spans="1:5" ht="18" customHeight="1" thickBot="1">
      <c r="A44" s="10"/>
      <c r="B44" s="38"/>
      <c r="C44" s="53"/>
      <c r="D44" s="72"/>
      <c r="E44" s="73"/>
    </row>
  </sheetData>
  <mergeCells count="18">
    <mergeCell ref="D43:E43"/>
    <mergeCell ref="D44:E44"/>
    <mergeCell ref="D38:E38"/>
    <mergeCell ref="D39:E39"/>
    <mergeCell ref="D40:E40"/>
    <mergeCell ref="D41:E41"/>
    <mergeCell ref="D42:E42"/>
    <mergeCell ref="D33:E33"/>
    <mergeCell ref="D34:E34"/>
    <mergeCell ref="D35:E35"/>
    <mergeCell ref="D36:E36"/>
    <mergeCell ref="D37:E37"/>
    <mergeCell ref="A30:E30"/>
    <mergeCell ref="A1:E1"/>
    <mergeCell ref="A3:E3"/>
    <mergeCell ref="A12:E12"/>
    <mergeCell ref="D32:E32"/>
    <mergeCell ref="D2:E2"/>
  </mergeCells>
  <pageMargins left="0.45" right="0.2" top="0.75" bottom="0.75" header="0.3" footer="0.3"/>
  <pageSetup scale="97" orientation="portrait" horizontalDpi="0" verticalDpi="0"/>
  <headerFooter>
    <oddHeader xml:space="preserve">&amp;L&amp;"Helvetica Bold,Bold"&amp;10&amp;K000000Allied PhotoChemical Costing Calculator&amp;R&amp;"Helvetica Bold,Bold"&amp;10&amp;K000000CONFIDENTIAL </oddHeader>
    <oddFooter>&amp;L&amp;"Helvetica Bold,Bold"&amp;10&amp;K000000Contact Michael Kelly - Allied PhotoChemical&amp;R&amp;"Helvetica Bold,Bold"&amp;10&amp;K000000WB V’s UV Coating Costs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WB V's UV Costing Model</vt:lpstr>
      <vt:lpstr>'WB V''s UV Costing Model'!Print_Area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Kelly</dc:creator>
  <cp:lastModifiedBy>Mike Kelly</cp:lastModifiedBy>
  <cp:lastPrinted>2020-11-10T12:33:38Z</cp:lastPrinted>
  <dcterms:created xsi:type="dcterms:W3CDTF">2018-11-16T11:05:47Z</dcterms:created>
  <dcterms:modified xsi:type="dcterms:W3CDTF">2020-11-10T18:38:06Z</dcterms:modified>
</cp:coreProperties>
</file>